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AAATO\_DOCUMENTI CHIARA SEGRETERIA\ANAC-Pubblicazioni sito internet\Indicatori trimestrali pagamenti\2022\4 trim 2022\"/>
    </mc:Choice>
  </mc:AlternateContent>
  <xr:revisionPtr revIDLastSave="0" documentId="8_{2D19948D-A3E1-4173-9B24-3CF72665477B}" xr6:coauthVersionLast="47" xr6:coauthVersionMax="47" xr10:uidLastSave="{00000000-0000-0000-0000-000000000000}"/>
  <bookViews>
    <workbookView xWindow="-120" yWindow="-120" windowWidth="29040" windowHeight="15840" xr2:uid="{F66ABE4D-9F33-4C65-9F52-5E521EAD41A0}"/>
  </bookViews>
  <sheets>
    <sheet name="Foglio1" sheetId="1" r:id="rId1"/>
  </sheets>
  <definedNames>
    <definedName name="_xlnm._FilterDatabase" localSheetId="0" hidden="1">Foglio1!$A$1:$K$29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1" i="1" l="1"/>
  <c r="G29" i="1"/>
  <c r="J29" i="1" s="1"/>
  <c r="K29" i="1" s="1"/>
  <c r="G28" i="1"/>
  <c r="J28" i="1" s="1"/>
  <c r="K28" i="1" s="1"/>
  <c r="G27" i="1"/>
  <c r="J27" i="1" s="1"/>
  <c r="K27" i="1" s="1"/>
  <c r="G26" i="1"/>
  <c r="J26" i="1" s="1"/>
  <c r="K26" i="1" s="1"/>
  <c r="G25" i="1"/>
  <c r="J25" i="1" s="1"/>
  <c r="K25" i="1" s="1"/>
  <c r="G24" i="1"/>
  <c r="J24" i="1" s="1"/>
  <c r="K24" i="1" s="1"/>
  <c r="G23" i="1"/>
  <c r="J23" i="1" s="1"/>
  <c r="K23" i="1" s="1"/>
  <c r="G22" i="1"/>
  <c r="J22" i="1" s="1"/>
  <c r="K22" i="1" s="1"/>
  <c r="G21" i="1"/>
  <c r="J21" i="1" s="1"/>
  <c r="K21" i="1" s="1"/>
  <c r="G20" i="1"/>
  <c r="J20" i="1" s="1"/>
  <c r="K20" i="1" s="1"/>
  <c r="G19" i="1"/>
  <c r="J19" i="1" s="1"/>
  <c r="K19" i="1" s="1"/>
  <c r="G18" i="1"/>
  <c r="J18" i="1" s="1"/>
  <c r="K18" i="1" s="1"/>
  <c r="G17" i="1"/>
  <c r="J17" i="1" s="1"/>
  <c r="K17" i="1" s="1"/>
  <c r="G16" i="1"/>
  <c r="J16" i="1" s="1"/>
  <c r="K16" i="1" s="1"/>
  <c r="G15" i="1"/>
  <c r="J15" i="1" s="1"/>
  <c r="K15" i="1" s="1"/>
  <c r="G14" i="1"/>
  <c r="J14" i="1" s="1"/>
  <c r="K14" i="1" s="1"/>
  <c r="G13" i="1"/>
  <c r="J13" i="1" s="1"/>
  <c r="K13" i="1" s="1"/>
  <c r="G12" i="1"/>
  <c r="J12" i="1" s="1"/>
  <c r="K12" i="1" s="1"/>
  <c r="G11" i="1"/>
  <c r="J11" i="1" s="1"/>
  <c r="K11" i="1" s="1"/>
  <c r="G10" i="1"/>
  <c r="J10" i="1" s="1"/>
  <c r="K10" i="1" s="1"/>
  <c r="G9" i="1"/>
  <c r="J9" i="1" s="1"/>
  <c r="K9" i="1" s="1"/>
  <c r="G8" i="1"/>
  <c r="J8" i="1" s="1"/>
  <c r="K8" i="1" s="1"/>
  <c r="G7" i="1"/>
  <c r="J7" i="1" s="1"/>
  <c r="K7" i="1" s="1"/>
  <c r="G6" i="1"/>
  <c r="J6" i="1" s="1"/>
  <c r="K6" i="1" s="1"/>
  <c r="G5" i="1"/>
  <c r="J5" i="1" s="1"/>
  <c r="K5" i="1" s="1"/>
  <c r="G4" i="1"/>
  <c r="J4" i="1" s="1"/>
  <c r="K4" i="1" s="1"/>
  <c r="G3" i="1"/>
  <c r="J3" i="1" s="1"/>
  <c r="K3" i="1" s="1"/>
  <c r="G2" i="1"/>
  <c r="J2" i="1" s="1"/>
  <c r="K2" i="1" s="1"/>
  <c r="K31" i="1" l="1"/>
</calcChain>
</file>

<file path=xl/sharedStrings.xml><?xml version="1.0" encoding="utf-8"?>
<sst xmlns="http://schemas.openxmlformats.org/spreadsheetml/2006/main" count="73" uniqueCount="53">
  <si>
    <t>Anno</t>
  </si>
  <si>
    <t>Beneficiario</t>
  </si>
  <si>
    <t>Tipologia di spesa sostenuta</t>
  </si>
  <si>
    <t>Ambito temporale di riferimento</t>
  </si>
  <si>
    <t>Data pagamento</t>
  </si>
  <si>
    <t>Data scadenza pagamento</t>
  </si>
  <si>
    <t>gg intercorsi</t>
  </si>
  <si>
    <t>Importo liquidazione</t>
  </si>
  <si>
    <t>Numero documento contabile</t>
  </si>
  <si>
    <t>Somma giorni scadenza pagamento e giorni intercorsi</t>
  </si>
  <si>
    <t>Indicatore</t>
  </si>
  <si>
    <t>La Perla Pulizie Srl</t>
  </si>
  <si>
    <t>Servizi di pulizia</t>
  </si>
  <si>
    <t>Project Informatica Srl</t>
  </si>
  <si>
    <t>Assistenza informatica</t>
  </si>
  <si>
    <t>De Masis Barbara</t>
  </si>
  <si>
    <t>Legali</t>
  </si>
  <si>
    <t>Acquamatic Srl</t>
  </si>
  <si>
    <t>Somministrazione bevande</t>
  </si>
  <si>
    <t>Pellegrini SpA</t>
  </si>
  <si>
    <t>Buoni pasto</t>
  </si>
  <si>
    <t xml:space="preserve">Castalia Studio Associato </t>
  </si>
  <si>
    <t>Consulenza geologo</t>
  </si>
  <si>
    <t>Planetel Srl</t>
  </si>
  <si>
    <t>Telefoniche</t>
  </si>
  <si>
    <t>Regonesi Adriana</t>
  </si>
  <si>
    <t>Consulenza paghe</t>
  </si>
  <si>
    <t>Rigamonti SpA</t>
  </si>
  <si>
    <t>Frigorifero</t>
  </si>
  <si>
    <t>A.S. Servizi alle Imprese Srl</t>
  </si>
  <si>
    <t>Consulenza sicurezza lavoro</t>
  </si>
  <si>
    <t>TIM SpA</t>
  </si>
  <si>
    <t>7X04156713</t>
  </si>
  <si>
    <t>Hera Comm SpA</t>
  </si>
  <si>
    <t>Energia</t>
  </si>
  <si>
    <t>412210216992</t>
  </si>
  <si>
    <t>Ricoh Italia Srl</t>
  </si>
  <si>
    <t>Nolegio stampante+copie</t>
  </si>
  <si>
    <t>229313405-229319190</t>
  </si>
  <si>
    <t>MyO SpA</t>
  </si>
  <si>
    <t>Cancelleria</t>
  </si>
  <si>
    <t>Fastweb SpA</t>
  </si>
  <si>
    <t>412211355901</t>
  </si>
  <si>
    <t>Aruba SpA</t>
  </si>
  <si>
    <t>Firma digitale</t>
  </si>
  <si>
    <t>7X05210366</t>
  </si>
  <si>
    <t>One Love Restaurant Sas</t>
  </si>
  <si>
    <t>Spese di rappresentanza</t>
  </si>
  <si>
    <t>Suardi Srl</t>
  </si>
  <si>
    <t>Assistenza centralino</t>
  </si>
  <si>
    <t>Basso Margherita</t>
  </si>
  <si>
    <t>Medico competente</t>
  </si>
  <si>
    <t>412212717375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</si>
</sst>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€&quot;\ * #,##0.00_-;\-&quot;€&quot;\ * #,##0.00_-;_-&quot;€&quot;\ * &quot;-&quot;??_-;_-@_-"/>
    <numFmt numFmtId="164" formatCode="_-* #,##0.00\ &quot;€&quot;_-;\-* #,##0.00\ &quot;€&quot;_-;_-* &quot;-&quot;??\ &quot;€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4" fontId="3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/>
    <xf numFmtId="0" fontId="5" fillId="3" borderId="2" xfId="0" applyFont="1" applyFill="1" applyBorder="1"/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4" fontId="4" fillId="0" borderId="1" xfId="1" applyFont="1" applyBorder="1"/>
    <xf numFmtId="0" fontId="4" fillId="0" borderId="3" xfId="0" applyFont="1" applyBorder="1" applyAlignment="1">
      <alignment horizontal="center" vertical="top"/>
    </xf>
    <xf numFmtId="164" fontId="0" fillId="0" borderId="1" xfId="0" applyNumberFormat="1" applyBorder="1"/>
    <xf numFmtId="2" fontId="0" fillId="0" borderId="1" xfId="0" applyNumberFormat="1" applyBorder="1"/>
    <xf numFmtId="0" fontId="4" fillId="0" borderId="1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3" xfId="0" quotePrefix="1" applyFont="1" applyBorder="1" applyAlignment="1">
      <alignment horizontal="center" vertical="top"/>
    </xf>
    <xf numFmtId="0" fontId="4" fillId="0" borderId="0" xfId="0" applyFont="1" applyAlignment="1">
      <alignment horizontal="left"/>
    </xf>
    <xf numFmtId="0" fontId="4" fillId="0" borderId="4" xfId="0" applyFont="1" applyBorder="1" applyAlignment="1">
      <alignment wrapText="1"/>
    </xf>
    <xf numFmtId="44" fontId="0" fillId="0" borderId="0" xfId="0" applyNumberFormat="1"/>
    <xf numFmtId="0" fontId="4" fillId="0" borderId="4" xfId="0" applyFont="1" applyBorder="1"/>
    <xf numFmtId="0" fontId="0" fillId="0" borderId="0" xfId="0" applyAlignment="1">
      <alignment horizontal="center"/>
    </xf>
    <xf numFmtId="164" fontId="2" fillId="0" borderId="1" xfId="0" applyNumberFormat="1" applyFont="1" applyBorder="1"/>
    <xf numFmtId="0" fontId="0" fillId="0" borderId="0" xfId="0" applyAlignment="1">
      <alignment horizontal="center" vertical="top"/>
    </xf>
    <xf numFmtId="2" fontId="2" fillId="0" borderId="1" xfId="0" applyNumberFormat="1" applyFont="1" applyBorder="1"/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6BA6E-18ED-4E8B-8D8A-45BF2C49D785}">
  <dimension ref="A1:Q31"/>
  <sheetViews>
    <sheetView tabSelected="1" workbookViewId="0">
      <selection activeCell="H23" sqref="H23"/>
    </sheetView>
  </sheetViews>
  <sheetFormatPr defaultRowHeight="15" x14ac:dyDescent="0.25"/>
  <cols>
    <col min="2" max="2" width="26.140625" bestFit="1" customWidth="1"/>
    <col min="3" max="3" width="39.140625" bestFit="1" customWidth="1"/>
    <col min="4" max="4" width="11.42578125" style="24" customWidth="1"/>
    <col min="5" max="5" width="14" style="24" customWidth="1"/>
    <col min="6" max="6" width="12" style="24" customWidth="1"/>
    <col min="7" max="7" width="10.42578125" style="24" bestFit="1" customWidth="1"/>
    <col min="8" max="8" width="12" customWidth="1"/>
    <col min="9" max="9" width="19.28515625" style="26" bestFit="1" customWidth="1"/>
    <col min="10" max="10" width="16.28515625" bestFit="1" customWidth="1"/>
    <col min="11" max="11" width="14.140625" customWidth="1"/>
    <col min="14" max="14" width="9.42578125" bestFit="1" customWidth="1"/>
    <col min="17" max="17" width="11" bestFit="1" customWidth="1"/>
  </cols>
  <sheetData>
    <row r="1" spans="1:11" ht="51" x14ac:dyDescent="0.25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5" t="s">
        <v>6</v>
      </c>
      <c r="H1" s="6" t="s">
        <v>7</v>
      </c>
      <c r="I1" s="7" t="s">
        <v>8</v>
      </c>
      <c r="J1" s="4" t="s">
        <v>9</v>
      </c>
      <c r="K1" s="4" t="s">
        <v>10</v>
      </c>
    </row>
    <row r="2" spans="1:11" x14ac:dyDescent="0.25">
      <c r="A2" s="8">
        <v>2022</v>
      </c>
      <c r="B2" s="9" t="s">
        <v>11</v>
      </c>
      <c r="C2" s="8" t="s">
        <v>12</v>
      </c>
      <c r="D2" s="10">
        <v>44834</v>
      </c>
      <c r="E2" s="10">
        <v>44839</v>
      </c>
      <c r="F2" s="10">
        <v>44865</v>
      </c>
      <c r="G2" s="11">
        <f>E2-F2</f>
        <v>-26</v>
      </c>
      <c r="H2" s="12">
        <v>650</v>
      </c>
      <c r="I2" s="13">
        <v>962</v>
      </c>
      <c r="J2" s="14">
        <f>G2*H2</f>
        <v>-16900</v>
      </c>
      <c r="K2" s="15">
        <f>J2/$H$31</f>
        <v>-0.51329900000850437</v>
      </c>
    </row>
    <row r="3" spans="1:11" x14ac:dyDescent="0.25">
      <c r="A3" s="8">
        <v>2022</v>
      </c>
      <c r="B3" s="9" t="s">
        <v>13</v>
      </c>
      <c r="C3" s="8" t="s">
        <v>14</v>
      </c>
      <c r="D3" s="10">
        <v>44834</v>
      </c>
      <c r="E3" s="10">
        <v>44839</v>
      </c>
      <c r="F3" s="10">
        <v>44865</v>
      </c>
      <c r="G3" s="11">
        <f>E3-F3</f>
        <v>-26</v>
      </c>
      <c r="H3" s="12">
        <v>180</v>
      </c>
      <c r="I3" s="13">
        <v>250</v>
      </c>
      <c r="J3" s="14">
        <f>G3*H3</f>
        <v>-4680</v>
      </c>
      <c r="K3" s="15">
        <f>J3/$H$31</f>
        <v>-0.14214433846389352</v>
      </c>
    </row>
    <row r="4" spans="1:11" x14ac:dyDescent="0.25">
      <c r="A4" s="8">
        <v>2022</v>
      </c>
      <c r="B4" s="9" t="s">
        <v>15</v>
      </c>
      <c r="C4" s="16" t="s">
        <v>16</v>
      </c>
      <c r="D4" s="10">
        <v>44835</v>
      </c>
      <c r="E4" s="10">
        <v>44839</v>
      </c>
      <c r="F4" s="10">
        <v>44835</v>
      </c>
      <c r="G4" s="11">
        <f>E4-F4</f>
        <v>4</v>
      </c>
      <c r="H4" s="12">
        <v>19911.740000000002</v>
      </c>
      <c r="I4" s="13">
        <v>17</v>
      </c>
      <c r="J4" s="14">
        <f>G4*H4</f>
        <v>79646.960000000006</v>
      </c>
      <c r="K4" s="15">
        <f>J4/$H$31</f>
        <v>2.4190949657820919</v>
      </c>
    </row>
    <row r="5" spans="1:11" x14ac:dyDescent="0.25">
      <c r="A5" s="8">
        <v>2022</v>
      </c>
      <c r="B5" s="9" t="s">
        <v>17</v>
      </c>
      <c r="C5" s="16" t="s">
        <v>18</v>
      </c>
      <c r="D5" s="10">
        <v>44832</v>
      </c>
      <c r="E5" s="10">
        <v>44840</v>
      </c>
      <c r="F5" s="10">
        <v>44832</v>
      </c>
      <c r="G5" s="11">
        <f>E5-F5</f>
        <v>8</v>
      </c>
      <c r="H5" s="12">
        <v>35.5</v>
      </c>
      <c r="I5" s="13">
        <v>79</v>
      </c>
      <c r="J5" s="14">
        <f>G5*H5</f>
        <v>284</v>
      </c>
      <c r="K5" s="15">
        <f>J5/$H$31</f>
        <v>8.6258530178943936E-3</v>
      </c>
    </row>
    <row r="6" spans="1:11" x14ac:dyDescent="0.25">
      <c r="A6" s="8">
        <v>2022</v>
      </c>
      <c r="B6" s="9" t="s">
        <v>19</v>
      </c>
      <c r="C6" s="8" t="s">
        <v>20</v>
      </c>
      <c r="D6" s="10">
        <v>44834</v>
      </c>
      <c r="E6" s="10">
        <v>44844</v>
      </c>
      <c r="F6" s="10">
        <v>44834</v>
      </c>
      <c r="G6" s="11">
        <f>E6-F6</f>
        <v>10</v>
      </c>
      <c r="H6" s="12">
        <v>398.72</v>
      </c>
      <c r="I6" s="13">
        <v>250</v>
      </c>
      <c r="J6" s="14">
        <f>G6*H6</f>
        <v>3987.2000000000003</v>
      </c>
      <c r="K6" s="15">
        <f>J6/$H$31</f>
        <v>0.12110211673573425</v>
      </c>
    </row>
    <row r="7" spans="1:11" x14ac:dyDescent="0.25">
      <c r="A7" s="8">
        <v>2022</v>
      </c>
      <c r="B7" s="9" t="s">
        <v>21</v>
      </c>
      <c r="C7" s="17" t="s">
        <v>22</v>
      </c>
      <c r="D7" s="10">
        <v>44839</v>
      </c>
      <c r="E7" s="10">
        <v>44844</v>
      </c>
      <c r="F7" s="10">
        <v>44839</v>
      </c>
      <c r="G7" s="11">
        <f>E7-F7</f>
        <v>5</v>
      </c>
      <c r="H7" s="12">
        <v>256.51</v>
      </c>
      <c r="I7" s="13">
        <v>260</v>
      </c>
      <c r="J7" s="14">
        <f>G7*H7</f>
        <v>1282.55</v>
      </c>
      <c r="K7" s="15">
        <f>J7/$H$31</f>
        <v>3.8954534465142444E-2</v>
      </c>
    </row>
    <row r="8" spans="1:11" x14ac:dyDescent="0.25">
      <c r="A8" s="8">
        <v>2022</v>
      </c>
      <c r="B8" s="9" t="s">
        <v>23</v>
      </c>
      <c r="C8" s="17" t="s">
        <v>24</v>
      </c>
      <c r="D8" s="10">
        <v>44834</v>
      </c>
      <c r="E8" s="10">
        <v>44845</v>
      </c>
      <c r="F8" s="10">
        <v>44865</v>
      </c>
      <c r="G8" s="11">
        <f>E8-F8</f>
        <v>-20</v>
      </c>
      <c r="H8" s="12">
        <v>1095</v>
      </c>
      <c r="I8" s="13">
        <v>2146</v>
      </c>
      <c r="J8" s="14">
        <f>G8*H8</f>
        <v>-21900</v>
      </c>
      <c r="K8" s="15">
        <f>J8/$H$31</f>
        <v>-0.66516260947847605</v>
      </c>
    </row>
    <row r="9" spans="1:11" x14ac:dyDescent="0.25">
      <c r="A9" s="8">
        <v>2022</v>
      </c>
      <c r="B9" s="9" t="s">
        <v>25</v>
      </c>
      <c r="C9" s="17" t="s">
        <v>26</v>
      </c>
      <c r="D9" s="10">
        <v>44846</v>
      </c>
      <c r="E9" s="10">
        <v>44845</v>
      </c>
      <c r="F9" s="10">
        <v>44846</v>
      </c>
      <c r="G9" s="11">
        <f>E9-F9</f>
        <v>-1</v>
      </c>
      <c r="H9" s="12">
        <v>1192.1400000000001</v>
      </c>
      <c r="I9" s="13">
        <v>255</v>
      </c>
      <c r="J9" s="14">
        <f>G9*H9</f>
        <v>-1192.1400000000001</v>
      </c>
      <c r="K9" s="15">
        <f>J9/$H$31</f>
        <v>-3.6208536678706417E-2</v>
      </c>
    </row>
    <row r="10" spans="1:11" x14ac:dyDescent="0.25">
      <c r="A10" s="8">
        <v>2022</v>
      </c>
      <c r="B10" s="9" t="s">
        <v>27</v>
      </c>
      <c r="C10" s="16" t="s">
        <v>28</v>
      </c>
      <c r="D10" s="10">
        <v>44853</v>
      </c>
      <c r="E10" s="10">
        <v>44847</v>
      </c>
      <c r="F10" s="10">
        <v>44853</v>
      </c>
      <c r="G10" s="11">
        <f>E10-F10</f>
        <v>-6</v>
      </c>
      <c r="H10" s="12">
        <v>216.39</v>
      </c>
      <c r="I10" s="13">
        <v>44</v>
      </c>
      <c r="J10" s="14">
        <f>G10*H10</f>
        <v>-1298.3399999999999</v>
      </c>
      <c r="K10" s="15">
        <f>J10/$H$31</f>
        <v>-3.9434119743848611E-2</v>
      </c>
    </row>
    <row r="11" spans="1:11" x14ac:dyDescent="0.25">
      <c r="A11" s="8">
        <v>2022</v>
      </c>
      <c r="B11" s="9" t="s">
        <v>29</v>
      </c>
      <c r="C11" s="18" t="s">
        <v>30</v>
      </c>
      <c r="D11" s="10">
        <v>44844</v>
      </c>
      <c r="E11" s="10">
        <v>44847</v>
      </c>
      <c r="F11" s="10">
        <v>44844</v>
      </c>
      <c r="G11" s="11">
        <f>E11-F11</f>
        <v>3</v>
      </c>
      <c r="H11" s="12">
        <v>450</v>
      </c>
      <c r="I11" s="13">
        <v>210</v>
      </c>
      <c r="J11" s="14">
        <f>G11*H11</f>
        <v>1350</v>
      </c>
      <c r="K11" s="15">
        <f>J11/$H$31</f>
        <v>4.1003174556892362E-2</v>
      </c>
    </row>
    <row r="12" spans="1:11" x14ac:dyDescent="0.25">
      <c r="A12" s="8">
        <v>2022</v>
      </c>
      <c r="B12" s="9" t="s">
        <v>31</v>
      </c>
      <c r="C12" s="16" t="s">
        <v>24</v>
      </c>
      <c r="D12" s="10">
        <v>44845</v>
      </c>
      <c r="E12" s="10">
        <v>44852</v>
      </c>
      <c r="F12" s="10">
        <v>44875</v>
      </c>
      <c r="G12" s="11">
        <f>E12-F12</f>
        <v>-23</v>
      </c>
      <c r="H12" s="12">
        <v>164.22</v>
      </c>
      <c r="I12" s="13" t="s">
        <v>32</v>
      </c>
      <c r="J12" s="14">
        <f>G12*H12</f>
        <v>-3777.06</v>
      </c>
      <c r="K12" s="15">
        <f>J12/$H$31</f>
        <v>-0.11471959295693027</v>
      </c>
    </row>
    <row r="13" spans="1:11" x14ac:dyDescent="0.25">
      <c r="A13" s="8">
        <v>2022</v>
      </c>
      <c r="B13" s="9" t="s">
        <v>19</v>
      </c>
      <c r="C13" s="16" t="s">
        <v>20</v>
      </c>
      <c r="D13" s="10">
        <v>44859</v>
      </c>
      <c r="E13" s="10">
        <v>44861</v>
      </c>
      <c r="F13" s="10">
        <v>44859</v>
      </c>
      <c r="G13" s="11">
        <f>E13-F13</f>
        <v>2</v>
      </c>
      <c r="H13" s="12">
        <v>461.02</v>
      </c>
      <c r="I13" s="13">
        <v>277</v>
      </c>
      <c r="J13" s="14">
        <f>G13*H13</f>
        <v>922.04</v>
      </c>
      <c r="K13" s="15">
        <f>J13/$H$31</f>
        <v>2.8004864495138542E-2</v>
      </c>
    </row>
    <row r="14" spans="1:11" x14ac:dyDescent="0.25">
      <c r="A14" s="8">
        <v>2022</v>
      </c>
      <c r="B14" s="9" t="s">
        <v>33</v>
      </c>
      <c r="C14" s="16" t="s">
        <v>34</v>
      </c>
      <c r="D14" s="10">
        <v>44845</v>
      </c>
      <c r="E14" s="10">
        <v>44865</v>
      </c>
      <c r="F14" s="10">
        <v>44865</v>
      </c>
      <c r="G14" s="11">
        <f>E14-F14</f>
        <v>0</v>
      </c>
      <c r="H14" s="12">
        <v>1200.69</v>
      </c>
      <c r="I14" s="19" t="s">
        <v>35</v>
      </c>
      <c r="J14" s="14">
        <f>G14*H14</f>
        <v>0</v>
      </c>
      <c r="K14" s="15">
        <f>J14/$H$31</f>
        <v>0</v>
      </c>
    </row>
    <row r="15" spans="1:11" x14ac:dyDescent="0.25">
      <c r="A15" s="8">
        <v>2022</v>
      </c>
      <c r="B15" s="9" t="s">
        <v>11</v>
      </c>
      <c r="C15" s="8" t="s">
        <v>12</v>
      </c>
      <c r="D15" s="10">
        <v>44865</v>
      </c>
      <c r="E15" s="10">
        <v>44868</v>
      </c>
      <c r="F15" s="10">
        <v>44895</v>
      </c>
      <c r="G15" s="11">
        <f>E15-F15</f>
        <v>-27</v>
      </c>
      <c r="H15" s="12">
        <v>600</v>
      </c>
      <c r="I15" s="13">
        <v>1032</v>
      </c>
      <c r="J15" s="14">
        <f>G15*H15</f>
        <v>-16200</v>
      </c>
      <c r="K15" s="15">
        <f>J15/$H$31</f>
        <v>-0.49203809468270832</v>
      </c>
    </row>
    <row r="16" spans="1:11" x14ac:dyDescent="0.25">
      <c r="A16" s="8">
        <v>2022</v>
      </c>
      <c r="B16" s="9" t="s">
        <v>36</v>
      </c>
      <c r="C16" s="8" t="s">
        <v>37</v>
      </c>
      <c r="D16" s="10">
        <v>44811</v>
      </c>
      <c r="E16" s="10">
        <v>44875</v>
      </c>
      <c r="F16" s="10">
        <v>44871</v>
      </c>
      <c r="G16" s="11">
        <f>E16-F16</f>
        <v>4</v>
      </c>
      <c r="H16" s="12">
        <v>797.5</v>
      </c>
      <c r="I16" s="13" t="s">
        <v>38</v>
      </c>
      <c r="J16" s="14">
        <f>G16*H16</f>
        <v>3190</v>
      </c>
      <c r="K16" s="15">
        <f>J16/$H$31</f>
        <v>9.6888982841841956E-2</v>
      </c>
    </row>
    <row r="17" spans="1:17" x14ac:dyDescent="0.25">
      <c r="A17" s="8">
        <v>2022</v>
      </c>
      <c r="B17" s="9" t="s">
        <v>39</v>
      </c>
      <c r="C17" s="8" t="s">
        <v>40</v>
      </c>
      <c r="D17" s="10">
        <v>44883</v>
      </c>
      <c r="E17" s="10">
        <v>44888</v>
      </c>
      <c r="F17" s="10">
        <v>44913</v>
      </c>
      <c r="G17" s="11">
        <f>E17-F17</f>
        <v>-25</v>
      </c>
      <c r="H17" s="12">
        <v>224.44</v>
      </c>
      <c r="I17" s="13">
        <v>32035</v>
      </c>
      <c r="J17" s="14">
        <f>G17*H17</f>
        <v>-5611</v>
      </c>
      <c r="K17" s="15">
        <f>J17/$H$31</f>
        <v>-0.17042134254720226</v>
      </c>
    </row>
    <row r="18" spans="1:17" x14ac:dyDescent="0.25">
      <c r="A18" s="8">
        <v>2022</v>
      </c>
      <c r="B18" s="9" t="s">
        <v>41</v>
      </c>
      <c r="C18" s="8" t="s">
        <v>24</v>
      </c>
      <c r="D18" s="10">
        <v>44804</v>
      </c>
      <c r="E18" s="10">
        <v>44895</v>
      </c>
      <c r="F18" s="10">
        <v>44895</v>
      </c>
      <c r="G18" s="11">
        <f>E18-F18</f>
        <v>0</v>
      </c>
      <c r="H18" s="12">
        <v>75.760000000000005</v>
      </c>
      <c r="I18" s="13">
        <v>33808</v>
      </c>
      <c r="J18" s="14">
        <f>G18*H18</f>
        <v>0</v>
      </c>
      <c r="K18" s="15">
        <f>J18/$H$31</f>
        <v>0</v>
      </c>
    </row>
    <row r="19" spans="1:17" x14ac:dyDescent="0.25">
      <c r="A19" s="8">
        <v>2022</v>
      </c>
      <c r="B19" s="9" t="s">
        <v>33</v>
      </c>
      <c r="C19" s="20" t="s">
        <v>34</v>
      </c>
      <c r="D19" s="10">
        <v>44875</v>
      </c>
      <c r="E19" s="10">
        <v>44895</v>
      </c>
      <c r="F19" s="10">
        <v>44895</v>
      </c>
      <c r="G19" s="11">
        <f>E19-F19</f>
        <v>0</v>
      </c>
      <c r="H19" s="12">
        <v>971.35</v>
      </c>
      <c r="I19" s="19" t="s">
        <v>42</v>
      </c>
      <c r="J19" s="14">
        <f>G19*H19</f>
        <v>0</v>
      </c>
      <c r="K19" s="15">
        <f>J19/$H$31</f>
        <v>0</v>
      </c>
    </row>
    <row r="20" spans="1:17" x14ac:dyDescent="0.25">
      <c r="A20" s="8">
        <v>2022</v>
      </c>
      <c r="B20" s="9" t="s">
        <v>19</v>
      </c>
      <c r="C20" s="21" t="s">
        <v>20</v>
      </c>
      <c r="D20" s="10">
        <v>44895</v>
      </c>
      <c r="E20" s="10">
        <v>44901</v>
      </c>
      <c r="F20" s="10">
        <v>44895</v>
      </c>
      <c r="G20" s="11">
        <f>E20-F20</f>
        <v>6</v>
      </c>
      <c r="H20" s="12">
        <v>461.02</v>
      </c>
      <c r="I20" s="13">
        <v>322</v>
      </c>
      <c r="J20" s="14">
        <f>G20*H20</f>
        <v>2766.12</v>
      </c>
      <c r="K20" s="15">
        <f>J20/$H$31</f>
        <v>8.4014593485415623E-2</v>
      </c>
    </row>
    <row r="21" spans="1:17" x14ac:dyDescent="0.25">
      <c r="A21" s="8">
        <v>2022</v>
      </c>
      <c r="B21" s="9" t="s">
        <v>11</v>
      </c>
      <c r="C21" s="17" t="s">
        <v>12</v>
      </c>
      <c r="D21" s="10">
        <v>44895</v>
      </c>
      <c r="E21" s="10">
        <v>44901</v>
      </c>
      <c r="F21" s="10">
        <v>44926</v>
      </c>
      <c r="G21" s="11">
        <f>E21-F21</f>
        <v>-25</v>
      </c>
      <c r="H21" s="12">
        <v>550</v>
      </c>
      <c r="I21" s="13">
        <v>1128</v>
      </c>
      <c r="J21" s="14">
        <f>G21*H21</f>
        <v>-13750</v>
      </c>
      <c r="K21" s="15">
        <f>J21/$H$31</f>
        <v>-0.41762492604242218</v>
      </c>
      <c r="Q21" s="22"/>
    </row>
    <row r="22" spans="1:17" x14ac:dyDescent="0.25">
      <c r="A22" s="8">
        <v>2022</v>
      </c>
      <c r="B22" s="9" t="s">
        <v>13</v>
      </c>
      <c r="C22" s="23" t="s">
        <v>14</v>
      </c>
      <c r="D22" s="10">
        <v>44895</v>
      </c>
      <c r="E22" s="10">
        <v>44902</v>
      </c>
      <c r="F22" s="10">
        <v>44926</v>
      </c>
      <c r="G22" s="11">
        <f>E22-F22</f>
        <v>-24</v>
      </c>
      <c r="H22" s="12">
        <v>100</v>
      </c>
      <c r="I22" s="13">
        <v>24059</v>
      </c>
      <c r="J22" s="14">
        <f>G22*H22</f>
        <v>-2400</v>
      </c>
      <c r="K22" s="15">
        <f>J22/$H$31</f>
        <v>-7.2894532545586421E-2</v>
      </c>
    </row>
    <row r="23" spans="1:17" x14ac:dyDescent="0.25">
      <c r="A23" s="8">
        <v>2022</v>
      </c>
      <c r="B23" s="9" t="s">
        <v>43</v>
      </c>
      <c r="C23" s="23" t="s">
        <v>44</v>
      </c>
      <c r="D23" s="10">
        <v>44895</v>
      </c>
      <c r="E23" s="10">
        <v>44907</v>
      </c>
      <c r="F23" s="10">
        <v>44895</v>
      </c>
      <c r="G23" s="11">
        <f>E23-F23</f>
        <v>12</v>
      </c>
      <c r="H23" s="12">
        <v>74.900000000000006</v>
      </c>
      <c r="I23" s="13">
        <v>16275</v>
      </c>
      <c r="J23" s="14">
        <f>G23*H23</f>
        <v>898.80000000000007</v>
      </c>
      <c r="K23" s="15">
        <f>J23/$H$31</f>
        <v>2.7299002438322117E-2</v>
      </c>
    </row>
    <row r="24" spans="1:17" x14ac:dyDescent="0.25">
      <c r="A24" s="8">
        <v>2022</v>
      </c>
      <c r="B24" s="9" t="s">
        <v>31</v>
      </c>
      <c r="C24" s="23" t="s">
        <v>24</v>
      </c>
      <c r="D24" s="10">
        <v>44907</v>
      </c>
      <c r="E24" s="10">
        <v>44910</v>
      </c>
      <c r="F24" s="10">
        <v>44937</v>
      </c>
      <c r="G24" s="11">
        <f>E24-F24</f>
        <v>-27</v>
      </c>
      <c r="H24" s="12">
        <v>140.86000000000001</v>
      </c>
      <c r="I24" s="13" t="s">
        <v>45</v>
      </c>
      <c r="J24" s="14">
        <f>G24*H24</f>
        <v>-3803.2200000000003</v>
      </c>
      <c r="K24" s="15">
        <f>J24/$H$31</f>
        <v>-0.11551414336167717</v>
      </c>
    </row>
    <row r="25" spans="1:17" x14ac:dyDescent="0.25">
      <c r="A25" s="8">
        <v>2022</v>
      </c>
      <c r="B25" s="9" t="s">
        <v>46</v>
      </c>
      <c r="C25" s="23" t="s">
        <v>47</v>
      </c>
      <c r="D25" s="10">
        <v>44917</v>
      </c>
      <c r="E25" s="10">
        <v>44917</v>
      </c>
      <c r="F25" s="10">
        <v>44917</v>
      </c>
      <c r="G25" s="11">
        <f>E25-F25</f>
        <v>0</v>
      </c>
      <c r="H25" s="12">
        <v>670.91</v>
      </c>
      <c r="I25" s="13">
        <v>566</v>
      </c>
      <c r="J25" s="14">
        <f>G25*H25</f>
        <v>0</v>
      </c>
      <c r="K25" s="15">
        <f>J25/$H$31</f>
        <v>0</v>
      </c>
    </row>
    <row r="26" spans="1:17" x14ac:dyDescent="0.25">
      <c r="A26" s="8">
        <v>2022</v>
      </c>
      <c r="B26" s="9" t="s">
        <v>48</v>
      </c>
      <c r="C26" s="23" t="s">
        <v>49</v>
      </c>
      <c r="D26" s="10">
        <v>44923</v>
      </c>
      <c r="E26" s="10">
        <v>44923</v>
      </c>
      <c r="F26" s="10">
        <v>44957</v>
      </c>
      <c r="G26" s="11">
        <f>E26-F26</f>
        <v>-34</v>
      </c>
      <c r="H26" s="12">
        <v>50</v>
      </c>
      <c r="I26" s="13">
        <v>308</v>
      </c>
      <c r="J26" s="14">
        <f>G26*H26</f>
        <v>-1700</v>
      </c>
      <c r="K26" s="15">
        <f>J26/$H$31</f>
        <v>-5.1633627219790382E-2</v>
      </c>
    </row>
    <row r="27" spans="1:17" x14ac:dyDescent="0.25">
      <c r="A27" s="8">
        <v>2022</v>
      </c>
      <c r="B27" s="9" t="s">
        <v>50</v>
      </c>
      <c r="C27" s="23" t="s">
        <v>51</v>
      </c>
      <c r="D27" s="10">
        <v>44917</v>
      </c>
      <c r="E27" s="10">
        <v>44923</v>
      </c>
      <c r="F27" s="10">
        <v>44917</v>
      </c>
      <c r="G27" s="11">
        <f>E27-F27</f>
        <v>6</v>
      </c>
      <c r="H27" s="12">
        <v>80</v>
      </c>
      <c r="I27" s="13">
        <v>261</v>
      </c>
      <c r="J27" s="14">
        <f>G27*H27</f>
        <v>480</v>
      </c>
      <c r="K27" s="15">
        <f>J27/$H$31</f>
        <v>1.4578906509117284E-2</v>
      </c>
    </row>
    <row r="28" spans="1:17" x14ac:dyDescent="0.25">
      <c r="A28" s="8">
        <v>2022</v>
      </c>
      <c r="B28" s="9" t="s">
        <v>23</v>
      </c>
      <c r="C28" s="23" t="s">
        <v>24</v>
      </c>
      <c r="D28" s="10">
        <v>44924</v>
      </c>
      <c r="E28" s="10">
        <v>44925</v>
      </c>
      <c r="F28" s="10">
        <v>44957</v>
      </c>
      <c r="G28" s="11">
        <f>E28-F28</f>
        <v>-32</v>
      </c>
      <c r="H28" s="12">
        <v>1095</v>
      </c>
      <c r="I28" s="13">
        <v>3014</v>
      </c>
      <c r="J28" s="14">
        <f>G28*H28</f>
        <v>-35040</v>
      </c>
      <c r="K28" s="15">
        <f>J28/$H$31</f>
        <v>-1.0642601751655618</v>
      </c>
    </row>
    <row r="29" spans="1:17" x14ac:dyDescent="0.25">
      <c r="A29" s="8">
        <v>2022</v>
      </c>
      <c r="B29" s="9" t="s">
        <v>33</v>
      </c>
      <c r="C29" s="23" t="s">
        <v>34</v>
      </c>
      <c r="D29" s="10">
        <v>44905</v>
      </c>
      <c r="E29" s="10">
        <v>44925</v>
      </c>
      <c r="F29" s="10">
        <v>44925</v>
      </c>
      <c r="G29" s="11">
        <f>E29-F29</f>
        <v>0</v>
      </c>
      <c r="H29" s="12">
        <v>820.61</v>
      </c>
      <c r="I29" s="19" t="s">
        <v>52</v>
      </c>
      <c r="J29" s="14">
        <f>G29*H29</f>
        <v>0</v>
      </c>
      <c r="K29" s="15">
        <f>J29/$H$31</f>
        <v>0</v>
      </c>
    </row>
    <row r="31" spans="1:17" x14ac:dyDescent="0.25">
      <c r="H31" s="25">
        <f>SUM(H2:H29)</f>
        <v>32924.28</v>
      </c>
      <c r="K31" s="27">
        <f>SUM(K2:K29)</f>
        <v>-1.0157880445677165</v>
      </c>
    </row>
  </sheetData>
  <autoFilter ref="A1:K29" xr:uid="{3026BA6E-18ED-4E8B-8D8A-45BF2C49D785}">
    <sortState xmlns:xlrd2="http://schemas.microsoft.com/office/spreadsheetml/2017/richdata2" ref="A2:K29">
      <sortCondition ref="E2:E29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Chiara Borleri</dc:creator>
  <cp:lastModifiedBy>Chiara Borleri</cp:lastModifiedBy>
  <dcterms:created xsi:type="dcterms:W3CDTF">2023-01-10T11:53:51Z</dcterms:created>
  <dcterms:modified xsi:type="dcterms:W3CDTF">2023-01-10T11:54:38Z</dcterms:modified>
</cp:coreProperties>
</file>